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6" windowWidth="15228" windowHeight="9216" activeTab="0"/>
  </bookViews>
  <sheets>
    <sheet name="List1" sheetId="1" r:id="rId1"/>
    <sheet name="Pořadí" sheetId="2" r:id="rId2"/>
    <sheet name="List3" sheetId="3" r:id="rId3"/>
  </sheets>
  <definedNames>
    <definedName name="_xlfn.RANK.AVG" hidden="1">#NAME?</definedName>
  </definedNames>
  <calcPr fullCalcOnLoad="1"/>
</workbook>
</file>

<file path=xl/sharedStrings.xml><?xml version="1.0" encoding="utf-8"?>
<sst xmlns="http://schemas.openxmlformats.org/spreadsheetml/2006/main" count="79" uniqueCount="60">
  <si>
    <t>Škola</t>
  </si>
  <si>
    <t>St.č.</t>
  </si>
  <si>
    <t>pořadí</t>
  </si>
  <si>
    <t>Pořadí</t>
  </si>
  <si>
    <t>Body</t>
  </si>
  <si>
    <t>Soutěžící</t>
  </si>
  <si>
    <t>p</t>
  </si>
  <si>
    <t>část</t>
  </si>
  <si>
    <t>C e l k e m</t>
  </si>
  <si>
    <t>V Ý S L E D K O V Á   L I S T I N A</t>
  </si>
  <si>
    <t>Start. číslo</t>
  </si>
  <si>
    <t>Jihočeský</t>
  </si>
  <si>
    <t>Ústecký</t>
  </si>
  <si>
    <t>Jihomoravský</t>
  </si>
  <si>
    <t>Olomoucký</t>
  </si>
  <si>
    <t>Moravskoslezský</t>
  </si>
  <si>
    <t>Kraj</t>
  </si>
  <si>
    <t>Plzeňský</t>
  </si>
  <si>
    <t>Vysočina</t>
  </si>
  <si>
    <t>FINÁLOVÉHO KOLA CELOSTÁTNÍ ODBORNÉ SOUTĚŽE</t>
  </si>
  <si>
    <t>Praktický úkol č.2</t>
  </si>
  <si>
    <t>Královéhradecký</t>
  </si>
  <si>
    <t>KOVO  Junior 2018     MECHANIK SEŘIZOVAČ</t>
  </si>
  <si>
    <t xml:space="preserve">19.3.2018 - 21.3.2018                                                                                   Chomutov                                       </t>
  </si>
  <si>
    <t xml:space="preserve">19.3.2018 - 21.3.2018                                                              </t>
  </si>
  <si>
    <t>Praktický úkol č.1b</t>
  </si>
  <si>
    <t>Praktický úkol č.1a</t>
  </si>
  <si>
    <t>Vyšší odborná škola a Střední průmyslová škola, Žďár nad Sázavou</t>
  </si>
  <si>
    <t>Zástěra Martin</t>
  </si>
  <si>
    <t>Střední odborná škola Jana Tiraye, Velká Bíteš</t>
  </si>
  <si>
    <t>Katolický Aleš</t>
  </si>
  <si>
    <t>Střední odborná škola strojní a elektrotechnická, Velešín</t>
  </si>
  <si>
    <t>Pavlík Lukáš</t>
  </si>
  <si>
    <t>VOŠ, SPŠ automobilní a technická, České Budějovice</t>
  </si>
  <si>
    <t>Střední škola Rokycany</t>
  </si>
  <si>
    <t>Mošna Pavel</t>
  </si>
  <si>
    <t>Střední odborné učiliště, Domažlice</t>
  </si>
  <si>
    <t>Lejsek Pavel</t>
  </si>
  <si>
    <t>VOŠ, SPŠ a SŠ služeb a cestovního ruchu, Varnsdorf</t>
  </si>
  <si>
    <t>Novotný Jiří</t>
  </si>
  <si>
    <t>Střední škola technická, gastronomická a automobilní, Chomutov</t>
  </si>
  <si>
    <t>Novotný Lukáš</t>
  </si>
  <si>
    <t>Střední škola strojírenská a elektrotechnická, Brno</t>
  </si>
  <si>
    <t>Čech Martin</t>
  </si>
  <si>
    <t>Střední škola technická a gastronomická, Blansko</t>
  </si>
  <si>
    <t>Sigmundova střední škola strojírenská, Lutín</t>
  </si>
  <si>
    <t>Skopalík Tomáš</t>
  </si>
  <si>
    <t>Šuba Květoslav</t>
  </si>
  <si>
    <t>Střední škola technická, Opava</t>
  </si>
  <si>
    <t>Vojtek Daniel</t>
  </si>
  <si>
    <t>Střední odborná škola, Frýdek Místek</t>
  </si>
  <si>
    <t>Bezruč Adam</t>
  </si>
  <si>
    <t>SPŠ, SOŠ a SOU, Hradec Králové</t>
  </si>
  <si>
    <t>Vošlajer Jakub</t>
  </si>
  <si>
    <t>Kment Lukáš</t>
  </si>
  <si>
    <t>Pavlů Vojtěch</t>
  </si>
  <si>
    <t>Mazura Pavel</t>
  </si>
  <si>
    <t>Odsouhlasil hkavní rozhodčí Jan Hudec</t>
  </si>
  <si>
    <t>Ředitel soutěže</t>
  </si>
  <si>
    <t>František Cabal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</si>
</sst>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58">
    <font>
      <sz val="10"/>
      <name val="Arial CE"/>
      <family val="0"/>
    </font>
    <font>
      <sz val="16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i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i/>
      <sz val="12"/>
      <name val="Arial CE"/>
      <family val="0"/>
    </font>
    <font>
      <b/>
      <sz val="16"/>
      <name val="Arial CE"/>
      <family val="0"/>
    </font>
    <font>
      <b/>
      <sz val="7"/>
      <name val="Arial CE"/>
      <family val="2"/>
    </font>
    <font>
      <sz val="7"/>
      <name val="Arial CE"/>
      <family val="2"/>
    </font>
    <font>
      <b/>
      <i/>
      <sz val="7"/>
      <name val="Arial CE"/>
      <family val="0"/>
    </font>
    <font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55"/>
      <name val="Arial CE"/>
      <family val="0"/>
    </font>
    <font>
      <b/>
      <sz val="10"/>
      <color indexed="55"/>
      <name val="Arial CE"/>
      <family val="0"/>
    </font>
    <font>
      <b/>
      <sz val="12"/>
      <color indexed="55"/>
      <name val="Arial CE"/>
      <family val="0"/>
    </font>
    <font>
      <sz val="16"/>
      <color indexed="55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 tint="-0.3499799966812134"/>
      <name val="Arial CE"/>
      <family val="0"/>
    </font>
    <font>
      <b/>
      <sz val="10"/>
      <color theme="0" tint="-0.3499799966812134"/>
      <name val="Arial CE"/>
      <family val="0"/>
    </font>
    <font>
      <b/>
      <sz val="12"/>
      <color theme="0" tint="-0.3499799966812134"/>
      <name val="Arial CE"/>
      <family val="0"/>
    </font>
    <font>
      <sz val="16"/>
      <color theme="0" tint="-0.3499799966812134"/>
      <name val="Arial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11" xfId="0" applyNumberFormat="1" applyFont="1" applyBorder="1" applyAlignment="1">
      <alignment vertical="center"/>
    </xf>
    <xf numFmtId="0" fontId="2" fillId="0" borderId="11" xfId="0" applyNumberFormat="1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4" borderId="14" xfId="0" applyFont="1" applyFill="1" applyBorder="1" applyAlignment="1">
      <alignment/>
    </xf>
    <xf numFmtId="0" fontId="2" fillId="33" borderId="15" xfId="0" applyFont="1" applyFill="1" applyBorder="1" applyAlignment="1">
      <alignment horizontal="center"/>
    </xf>
    <xf numFmtId="0" fontId="5" fillId="35" borderId="15" xfId="0" applyFont="1" applyFill="1" applyBorder="1" applyAlignment="1">
      <alignment horizontal="center"/>
    </xf>
    <xf numFmtId="0" fontId="5" fillId="35" borderId="15" xfId="0" applyFont="1" applyFill="1" applyBorder="1" applyAlignment="1">
      <alignment horizontal="center"/>
    </xf>
    <xf numFmtId="0" fontId="2" fillId="0" borderId="11" xfId="0" applyNumberFormat="1" applyFont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" fillId="0" borderId="0" xfId="0" applyFont="1" applyAlignment="1">
      <alignment/>
    </xf>
    <xf numFmtId="49" fontId="0" fillId="0" borderId="16" xfId="0" applyNumberFormat="1" applyFont="1" applyBorder="1" applyAlignment="1">
      <alignment horizontal="center" vertical="center" wrapText="1"/>
    </xf>
    <xf numFmtId="0" fontId="0" fillId="0" borderId="17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2" fillId="0" borderId="19" xfId="0" applyNumberFormat="1" applyFont="1" applyBorder="1" applyAlignment="1" applyProtection="1">
      <alignment horizontal="center"/>
      <protection/>
    </xf>
    <xf numFmtId="0" fontId="2" fillId="0" borderId="11" xfId="0" applyFont="1" applyFill="1" applyBorder="1" applyAlignment="1" applyProtection="1">
      <alignment horizontal="center"/>
      <protection/>
    </xf>
    <xf numFmtId="0" fontId="3" fillId="36" borderId="20" xfId="0" applyFont="1" applyFill="1" applyBorder="1" applyAlignment="1">
      <alignment horizontal="center"/>
    </xf>
    <xf numFmtId="0" fontId="2" fillId="33" borderId="21" xfId="0" applyFont="1" applyFill="1" applyBorder="1" applyAlignment="1" applyProtection="1">
      <alignment horizontal="center"/>
      <protection/>
    </xf>
    <xf numFmtId="49" fontId="0" fillId="0" borderId="16" xfId="0" applyNumberFormat="1" applyFont="1" applyBorder="1" applyAlignment="1">
      <alignment horizontal="center" vertical="center" wrapText="1"/>
    </xf>
    <xf numFmtId="0" fontId="0" fillId="0" borderId="17" xfId="0" applyNumberFormat="1" applyFont="1" applyBorder="1" applyAlignment="1">
      <alignment/>
    </xf>
    <xf numFmtId="49" fontId="15" fillId="0" borderId="16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 applyProtection="1">
      <alignment horizontal="center"/>
      <protection/>
    </xf>
    <xf numFmtId="0" fontId="5" fillId="36" borderId="19" xfId="0" applyFont="1" applyFill="1" applyBorder="1" applyAlignment="1">
      <alignment horizontal="center"/>
    </xf>
    <xf numFmtId="0" fontId="11" fillId="33" borderId="12" xfId="0" applyFont="1" applyFill="1" applyBorder="1" applyAlignment="1" applyProtection="1">
      <alignment horizontal="center"/>
      <protection/>
    </xf>
    <xf numFmtId="0" fontId="54" fillId="0" borderId="18" xfId="0" applyFont="1" applyBorder="1" applyAlignment="1">
      <alignment/>
    </xf>
    <xf numFmtId="49" fontId="54" fillId="0" borderId="16" xfId="0" applyNumberFormat="1" applyFont="1" applyBorder="1" applyAlignment="1">
      <alignment horizontal="center" vertical="center" wrapText="1"/>
    </xf>
    <xf numFmtId="0" fontId="54" fillId="0" borderId="17" xfId="0" applyNumberFormat="1" applyFont="1" applyBorder="1" applyAlignment="1">
      <alignment/>
    </xf>
    <xf numFmtId="0" fontId="55" fillId="0" borderId="11" xfId="0" applyNumberFormat="1" applyFont="1" applyBorder="1" applyAlignment="1">
      <alignment horizontal="center" vertical="center" wrapText="1"/>
    </xf>
    <xf numFmtId="0" fontId="55" fillId="0" borderId="11" xfId="0" applyNumberFormat="1" applyFont="1" applyBorder="1" applyAlignment="1">
      <alignment horizontal="left" vertical="center" wrapText="1"/>
    </xf>
    <xf numFmtId="0" fontId="56" fillId="0" borderId="11" xfId="0" applyNumberFormat="1" applyFont="1" applyBorder="1" applyAlignment="1">
      <alignment vertical="center"/>
    </xf>
    <xf numFmtId="0" fontId="55" fillId="0" borderId="11" xfId="0" applyFont="1" applyBorder="1" applyAlignment="1">
      <alignment horizontal="center"/>
    </xf>
    <xf numFmtId="0" fontId="57" fillId="0" borderId="12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5" fillId="36" borderId="16" xfId="0" applyFont="1" applyFill="1" applyBorder="1" applyAlignment="1">
      <alignment horizontal="center"/>
    </xf>
    <xf numFmtId="0" fontId="2" fillId="0" borderId="18" xfId="0" applyNumberFormat="1" applyFont="1" applyBorder="1" applyAlignment="1" applyProtection="1">
      <alignment horizontal="center"/>
      <protection/>
    </xf>
    <xf numFmtId="0" fontId="11" fillId="33" borderId="16" xfId="0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6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14" fillId="0" borderId="14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 wrapText="1"/>
    </xf>
    <xf numFmtId="0" fontId="13" fillId="0" borderId="28" xfId="0" applyFont="1" applyBorder="1" applyAlignment="1">
      <alignment vertic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12" fillId="0" borderId="29" xfId="0" applyFont="1" applyFill="1" applyBorder="1" applyAlignment="1">
      <alignment horizontal="center" vertical="center" wrapText="1"/>
    </xf>
    <xf numFmtId="0" fontId="13" fillId="0" borderId="31" xfId="0" applyFont="1" applyBorder="1" applyAlignment="1">
      <alignment vertical="center"/>
    </xf>
    <xf numFmtId="0" fontId="10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" fillId="0" borderId="0" xfId="0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6"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rgb="FF0000FF"/>
      </font>
      <border/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695325</xdr:colOff>
      <xdr:row>0</xdr:row>
      <xdr:rowOff>66675</xdr:rowOff>
    </xdr:from>
    <xdr:to>
      <xdr:col>6</xdr:col>
      <xdr:colOff>66675</xdr:colOff>
      <xdr:row>0</xdr:row>
      <xdr:rowOff>542925</xdr:rowOff>
    </xdr:to>
    <xdr:pic>
      <xdr:nvPicPr>
        <xdr:cNvPr id="1" name="Picture 4" descr="01539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66675"/>
          <a:ext cx="20669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219075</xdr:colOff>
      <xdr:row>0</xdr:row>
      <xdr:rowOff>66675</xdr:rowOff>
    </xdr:from>
    <xdr:to>
      <xdr:col>8</xdr:col>
      <xdr:colOff>238125</xdr:colOff>
      <xdr:row>0</xdr:row>
      <xdr:rowOff>552450</xdr:rowOff>
    </xdr:to>
    <xdr:pic>
      <xdr:nvPicPr>
        <xdr:cNvPr id="2" name="obrázek 2" descr="cechkov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34175" y="66675"/>
          <a:ext cx="4476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85725</xdr:rowOff>
    </xdr:from>
    <xdr:to>
      <xdr:col>2</xdr:col>
      <xdr:colOff>533400</xdr:colOff>
      <xdr:row>0</xdr:row>
      <xdr:rowOff>533400</xdr:rowOff>
    </xdr:to>
    <xdr:pic>
      <xdr:nvPicPr>
        <xdr:cNvPr id="3" name="Obrázek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85725"/>
          <a:ext cx="37338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295275</xdr:colOff>
      <xdr:row>5</xdr:row>
      <xdr:rowOff>0</xdr:rowOff>
    </xdr:from>
    <xdr:to>
      <xdr:col>5</xdr:col>
      <xdr:colOff>533400</xdr:colOff>
      <xdr:row>5</xdr:row>
      <xdr:rowOff>0</xdr:rowOff>
    </xdr:to>
    <xdr:pic>
      <xdr:nvPicPr>
        <xdr:cNvPr id="1" name="obrázek 2" descr="cechko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20175" y="1676400"/>
          <a:ext cx="533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695325</xdr:colOff>
      <xdr:row>0</xdr:row>
      <xdr:rowOff>66675</xdr:rowOff>
    </xdr:from>
    <xdr:to>
      <xdr:col>3</xdr:col>
      <xdr:colOff>1066800</xdr:colOff>
      <xdr:row>0</xdr:row>
      <xdr:rowOff>542925</xdr:rowOff>
    </xdr:to>
    <xdr:pic>
      <xdr:nvPicPr>
        <xdr:cNvPr id="2" name="Picture 4" descr="01539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66675"/>
          <a:ext cx="56388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47625</xdr:rowOff>
    </xdr:from>
    <xdr:to>
      <xdr:col>6</xdr:col>
      <xdr:colOff>704850</xdr:colOff>
      <xdr:row>0</xdr:row>
      <xdr:rowOff>542925</xdr:rowOff>
    </xdr:to>
    <xdr:pic>
      <xdr:nvPicPr>
        <xdr:cNvPr id="3" name="obrázek 2" descr="cechko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53575" y="47625"/>
          <a:ext cx="7048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95250</xdr:rowOff>
    </xdr:from>
    <xdr:to>
      <xdr:col>2</xdr:col>
      <xdr:colOff>533400</xdr:colOff>
      <xdr:row>0</xdr:row>
      <xdr:rowOff>542925</xdr:rowOff>
    </xdr:to>
    <xdr:pic>
      <xdr:nvPicPr>
        <xdr:cNvPr id="4" name="Obrázek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95250"/>
          <a:ext cx="22764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PageLayoutView="0" workbookViewId="0" topLeftCell="A1">
      <selection activeCell="K12" sqref="K12"/>
    </sheetView>
  </sheetViews>
  <sheetFormatPr defaultColWidth="9.00390625" defaultRowHeight="12.75"/>
  <cols>
    <col min="1" max="1" width="14.625" style="6" customWidth="1"/>
    <col min="2" max="2" width="28.50390625" style="0" customWidth="1"/>
    <col min="3" max="3" width="16.50390625" style="0" customWidth="1"/>
    <col min="4" max="4" width="4.875" style="0" customWidth="1"/>
    <col min="5" max="7" width="7.00390625" style="0" customWidth="1"/>
    <col min="8" max="8" width="5.625" style="0" customWidth="1"/>
    <col min="9" max="9" width="6.125" style="0" customWidth="1"/>
  </cols>
  <sheetData>
    <row r="1" spans="1:9" ht="45" customHeight="1">
      <c r="A1" s="45"/>
      <c r="B1" s="46"/>
      <c r="C1" s="46"/>
      <c r="D1" s="46"/>
      <c r="E1" s="46"/>
      <c r="F1" s="46"/>
      <c r="G1" s="46"/>
      <c r="H1" s="46"/>
      <c r="I1" s="46"/>
    </row>
    <row r="2" spans="1:9" ht="20.25" customHeight="1">
      <c r="A2" s="47" t="s">
        <v>9</v>
      </c>
      <c r="B2" s="48"/>
      <c r="C2" s="48"/>
      <c r="D2" s="48"/>
      <c r="E2" s="48"/>
      <c r="F2" s="48"/>
      <c r="G2" s="48"/>
      <c r="H2" s="48"/>
      <c r="I2" s="48"/>
    </row>
    <row r="3" spans="1:9" ht="15">
      <c r="A3" s="47" t="s">
        <v>19</v>
      </c>
      <c r="B3" s="48"/>
      <c r="C3" s="48"/>
      <c r="D3" s="48"/>
      <c r="E3" s="48"/>
      <c r="F3" s="48"/>
      <c r="G3" s="48"/>
      <c r="H3" s="48"/>
      <c r="I3" s="48"/>
    </row>
    <row r="4" spans="1:9" ht="15">
      <c r="A4" s="47" t="s">
        <v>22</v>
      </c>
      <c r="B4" s="48"/>
      <c r="C4" s="48"/>
      <c r="D4" s="48"/>
      <c r="E4" s="48"/>
      <c r="F4" s="48"/>
      <c r="G4" s="48"/>
      <c r="H4" s="48"/>
      <c r="I4" s="48"/>
    </row>
    <row r="5" spans="1:9" ht="12" customHeight="1">
      <c r="A5" s="16"/>
      <c r="B5" s="17"/>
      <c r="C5" s="17"/>
      <c r="D5" s="17"/>
      <c r="E5" s="17"/>
      <c r="F5" s="17"/>
      <c r="G5" s="17"/>
      <c r="H5" s="17"/>
      <c r="I5" s="17"/>
    </row>
    <row r="6" spans="1:9" ht="16.5" customHeight="1" thickBot="1">
      <c r="A6" s="49" t="s">
        <v>23</v>
      </c>
      <c r="B6" s="50"/>
      <c r="C6" s="50"/>
      <c r="D6" s="50"/>
      <c r="E6" s="50"/>
      <c r="F6" s="50"/>
      <c r="G6" s="50"/>
      <c r="H6" s="50"/>
      <c r="I6" s="50"/>
    </row>
    <row r="7" spans="1:9" ht="14.25" customHeight="1">
      <c r="A7" s="55" t="s">
        <v>16</v>
      </c>
      <c r="B7" s="63" t="s">
        <v>0</v>
      </c>
      <c r="C7" s="51" t="s">
        <v>5</v>
      </c>
      <c r="D7" s="53" t="s">
        <v>10</v>
      </c>
      <c r="E7" s="57" t="s">
        <v>26</v>
      </c>
      <c r="F7" s="57" t="s">
        <v>25</v>
      </c>
      <c r="G7" s="61" t="s">
        <v>20</v>
      </c>
      <c r="H7" s="59" t="s">
        <v>8</v>
      </c>
      <c r="I7" s="60"/>
    </row>
    <row r="8" spans="1:9" ht="13.5" customHeight="1" thickBot="1">
      <c r="A8" s="56"/>
      <c r="B8" s="64"/>
      <c r="C8" s="52"/>
      <c r="D8" s="54"/>
      <c r="E8" s="58" t="s">
        <v>7</v>
      </c>
      <c r="F8" s="58" t="s">
        <v>7</v>
      </c>
      <c r="G8" s="62" t="s">
        <v>7</v>
      </c>
      <c r="H8" s="23" t="s">
        <v>4</v>
      </c>
      <c r="I8" s="24" t="s">
        <v>2</v>
      </c>
    </row>
    <row r="9" spans="1:9" ht="34.5" customHeight="1" thickBot="1">
      <c r="A9" s="20" t="s">
        <v>18</v>
      </c>
      <c r="B9" s="27" t="s">
        <v>27</v>
      </c>
      <c r="C9" s="19" t="s">
        <v>28</v>
      </c>
      <c r="D9" s="28">
        <v>13</v>
      </c>
      <c r="E9" s="21">
        <v>300</v>
      </c>
      <c r="F9" s="21">
        <v>0</v>
      </c>
      <c r="G9" s="22">
        <v>95</v>
      </c>
      <c r="H9" s="29">
        <f>SUM(E9:G9)</f>
        <v>395</v>
      </c>
      <c r="I9" s="30">
        <f>RANK(H9,H9:H24)</f>
        <v>11</v>
      </c>
    </row>
    <row r="10" spans="1:9" ht="34.5" customHeight="1" thickBot="1">
      <c r="A10" s="20" t="s">
        <v>18</v>
      </c>
      <c r="B10" s="18" t="s">
        <v>29</v>
      </c>
      <c r="C10" s="19" t="s">
        <v>30</v>
      </c>
      <c r="D10" s="28">
        <v>11</v>
      </c>
      <c r="E10" s="21">
        <v>310</v>
      </c>
      <c r="F10" s="21">
        <v>53</v>
      </c>
      <c r="G10" s="22">
        <v>102</v>
      </c>
      <c r="H10" s="29">
        <f aca="true" t="shared" si="0" ref="H10:H24">SUM(E10:G10)</f>
        <v>465</v>
      </c>
      <c r="I10" s="30">
        <f>RANK(H10,H9:H24)</f>
        <v>3</v>
      </c>
    </row>
    <row r="11" spans="1:9" ht="34.5" customHeight="1" thickBot="1">
      <c r="A11" s="20" t="s">
        <v>11</v>
      </c>
      <c r="B11" s="18" t="s">
        <v>31</v>
      </c>
      <c r="C11" s="19" t="s">
        <v>32</v>
      </c>
      <c r="D11" s="28">
        <v>12</v>
      </c>
      <c r="E11" s="21">
        <v>215</v>
      </c>
      <c r="F11" s="21">
        <v>86</v>
      </c>
      <c r="G11" s="22">
        <v>93</v>
      </c>
      <c r="H11" s="29">
        <f t="shared" si="0"/>
        <v>394</v>
      </c>
      <c r="I11" s="30">
        <f>RANK(H11,H9:H24)</f>
        <v>12</v>
      </c>
    </row>
    <row r="12" spans="1:9" ht="34.5" customHeight="1" thickBot="1">
      <c r="A12" s="20" t="s">
        <v>11</v>
      </c>
      <c r="B12" s="25" t="s">
        <v>33</v>
      </c>
      <c r="C12" s="26" t="s">
        <v>56</v>
      </c>
      <c r="D12" s="43">
        <v>1</v>
      </c>
      <c r="E12" s="21">
        <v>255</v>
      </c>
      <c r="F12" s="21">
        <v>53</v>
      </c>
      <c r="G12" s="22">
        <v>95</v>
      </c>
      <c r="H12" s="29">
        <f t="shared" si="0"/>
        <v>403</v>
      </c>
      <c r="I12" s="30">
        <f>RANK(H12,H9:H24)</f>
        <v>10</v>
      </c>
    </row>
    <row r="13" spans="1:9" ht="34.5" customHeight="1" thickBot="1">
      <c r="A13" s="31" t="s">
        <v>17</v>
      </c>
      <c r="B13" s="32" t="s">
        <v>34</v>
      </c>
      <c r="C13" s="33" t="s">
        <v>35</v>
      </c>
      <c r="D13" s="28"/>
      <c r="E13" s="21"/>
      <c r="F13" s="21"/>
      <c r="G13" s="22"/>
      <c r="H13" s="29"/>
      <c r="I13" s="30"/>
    </row>
    <row r="14" spans="1:9" ht="34.5" customHeight="1" thickBot="1">
      <c r="A14" s="20" t="s">
        <v>17</v>
      </c>
      <c r="B14" s="18" t="s">
        <v>36</v>
      </c>
      <c r="C14" s="19" t="s">
        <v>37</v>
      </c>
      <c r="D14" s="43">
        <v>3</v>
      </c>
      <c r="E14" s="21">
        <v>240</v>
      </c>
      <c r="F14" s="21">
        <v>68</v>
      </c>
      <c r="G14" s="22">
        <v>78</v>
      </c>
      <c r="H14" s="29">
        <f t="shared" si="0"/>
        <v>386</v>
      </c>
      <c r="I14" s="30">
        <f>RANK(H14,H9:H24)</f>
        <v>13</v>
      </c>
    </row>
    <row r="15" spans="1:9" ht="34.5" customHeight="1" thickBot="1">
      <c r="A15" s="20" t="s">
        <v>12</v>
      </c>
      <c r="B15" s="18" t="s">
        <v>38</v>
      </c>
      <c r="C15" s="19" t="s">
        <v>39</v>
      </c>
      <c r="D15" s="28">
        <v>6</v>
      </c>
      <c r="E15" s="21">
        <v>270</v>
      </c>
      <c r="F15" s="21">
        <v>78</v>
      </c>
      <c r="G15" s="22">
        <v>108</v>
      </c>
      <c r="H15" s="29">
        <f t="shared" si="0"/>
        <v>456</v>
      </c>
      <c r="I15" s="30">
        <f>RANK(H15,H9:H24)</f>
        <v>4</v>
      </c>
    </row>
    <row r="16" spans="1:9" ht="34.5" customHeight="1" thickBot="1">
      <c r="A16" s="20" t="s">
        <v>12</v>
      </c>
      <c r="B16" s="18" t="s">
        <v>40</v>
      </c>
      <c r="C16" s="19" t="s">
        <v>41</v>
      </c>
      <c r="D16" s="28">
        <v>7</v>
      </c>
      <c r="E16" s="21">
        <v>350</v>
      </c>
      <c r="F16" s="21">
        <v>89</v>
      </c>
      <c r="G16" s="22">
        <v>114</v>
      </c>
      <c r="H16" s="29">
        <f t="shared" si="0"/>
        <v>553</v>
      </c>
      <c r="I16" s="30">
        <f>RANK(H16,H9:H24)</f>
        <v>1</v>
      </c>
    </row>
    <row r="17" spans="1:9" ht="34.5" customHeight="1" thickBot="1">
      <c r="A17" s="20" t="s">
        <v>13</v>
      </c>
      <c r="B17" s="18" t="s">
        <v>44</v>
      </c>
      <c r="C17" s="19" t="s">
        <v>55</v>
      </c>
      <c r="D17" s="28">
        <v>9</v>
      </c>
      <c r="E17" s="21">
        <v>315</v>
      </c>
      <c r="F17" s="21">
        <v>0</v>
      </c>
      <c r="G17" s="22">
        <v>91</v>
      </c>
      <c r="H17" s="29">
        <f t="shared" si="0"/>
        <v>406</v>
      </c>
      <c r="I17" s="30">
        <f>RANK(H17,H9:H24)</f>
        <v>9</v>
      </c>
    </row>
    <row r="18" spans="1:9" ht="34.5" customHeight="1" thickBot="1">
      <c r="A18" s="20" t="s">
        <v>13</v>
      </c>
      <c r="B18" s="18" t="s">
        <v>42</v>
      </c>
      <c r="C18" s="19" t="s">
        <v>43</v>
      </c>
      <c r="D18" s="28">
        <v>14</v>
      </c>
      <c r="E18" s="21">
        <v>330</v>
      </c>
      <c r="F18" s="21">
        <v>96</v>
      </c>
      <c r="G18" s="22">
        <v>85</v>
      </c>
      <c r="H18" s="29">
        <f t="shared" si="0"/>
        <v>511</v>
      </c>
      <c r="I18" s="30">
        <f>RANK(H18,H9:H24)</f>
        <v>2</v>
      </c>
    </row>
    <row r="19" spans="1:9" ht="34.5" customHeight="1" thickBot="1">
      <c r="A19" s="20" t="s">
        <v>14</v>
      </c>
      <c r="B19" s="18" t="s">
        <v>45</v>
      </c>
      <c r="C19" s="19" t="s">
        <v>46</v>
      </c>
      <c r="D19" s="28">
        <v>15</v>
      </c>
      <c r="E19" s="21">
        <v>290</v>
      </c>
      <c r="F19" s="21">
        <v>80</v>
      </c>
      <c r="G19" s="22">
        <v>76</v>
      </c>
      <c r="H19" s="29">
        <f t="shared" si="0"/>
        <v>446</v>
      </c>
      <c r="I19" s="30">
        <f>RANK(H19,H9:H24)</f>
        <v>6</v>
      </c>
    </row>
    <row r="20" spans="1:9" ht="34.5" customHeight="1" thickBot="1">
      <c r="A20" s="20" t="s">
        <v>14</v>
      </c>
      <c r="B20" s="18" t="s">
        <v>45</v>
      </c>
      <c r="C20" s="19" t="s">
        <v>47</v>
      </c>
      <c r="D20" s="28">
        <v>5</v>
      </c>
      <c r="E20" s="21">
        <v>225</v>
      </c>
      <c r="F20" s="21">
        <v>67</v>
      </c>
      <c r="G20" s="22">
        <v>73</v>
      </c>
      <c r="H20" s="29">
        <f t="shared" si="0"/>
        <v>365</v>
      </c>
      <c r="I20" s="30">
        <f>RANK(H20,H9:H24)</f>
        <v>14</v>
      </c>
    </row>
    <row r="21" spans="1:9" ht="34.5" customHeight="1" thickBot="1">
      <c r="A21" s="20" t="s">
        <v>15</v>
      </c>
      <c r="B21" s="18" t="s">
        <v>48</v>
      </c>
      <c r="C21" s="19" t="s">
        <v>49</v>
      </c>
      <c r="D21" s="28">
        <v>8</v>
      </c>
      <c r="E21" s="21">
        <v>290</v>
      </c>
      <c r="F21" s="21">
        <v>62</v>
      </c>
      <c r="G21" s="22">
        <v>96</v>
      </c>
      <c r="H21" s="29">
        <f t="shared" si="0"/>
        <v>448</v>
      </c>
      <c r="I21" s="30">
        <f>RANK(H21,H9:H24)</f>
        <v>5</v>
      </c>
    </row>
    <row r="22" spans="1:9" ht="34.5" customHeight="1" thickBot="1">
      <c r="A22" s="20" t="s">
        <v>15</v>
      </c>
      <c r="B22" s="18" t="s">
        <v>50</v>
      </c>
      <c r="C22" s="19" t="s">
        <v>51</v>
      </c>
      <c r="D22" s="28">
        <v>16</v>
      </c>
      <c r="E22" s="21">
        <v>300</v>
      </c>
      <c r="F22" s="21">
        <v>69</v>
      </c>
      <c r="G22" s="22">
        <v>71</v>
      </c>
      <c r="H22" s="29">
        <f t="shared" si="0"/>
        <v>440</v>
      </c>
      <c r="I22" s="30">
        <f>RANK(H22,H9:H24)</f>
        <v>7</v>
      </c>
    </row>
    <row r="23" spans="1:9" ht="34.5" customHeight="1" thickBot="1">
      <c r="A23" s="20" t="s">
        <v>21</v>
      </c>
      <c r="B23" s="27" t="s">
        <v>52</v>
      </c>
      <c r="C23" s="19" t="s">
        <v>53</v>
      </c>
      <c r="D23" s="28">
        <v>2</v>
      </c>
      <c r="E23" s="21">
        <v>285</v>
      </c>
      <c r="F23" s="21">
        <v>38</v>
      </c>
      <c r="G23" s="22">
        <v>107</v>
      </c>
      <c r="H23" s="29">
        <f t="shared" si="0"/>
        <v>430</v>
      </c>
      <c r="I23" s="30">
        <f>RANK(H23,H9:H24)</f>
        <v>8</v>
      </c>
    </row>
    <row r="24" spans="1:9" ht="34.5" customHeight="1" thickBot="1">
      <c r="A24" s="20" t="s">
        <v>21</v>
      </c>
      <c r="B24" s="27" t="s">
        <v>52</v>
      </c>
      <c r="C24" s="19" t="s">
        <v>54</v>
      </c>
      <c r="D24" s="28">
        <v>4</v>
      </c>
      <c r="E24" s="21">
        <v>120</v>
      </c>
      <c r="F24" s="21">
        <v>67</v>
      </c>
      <c r="G24" s="22">
        <v>91</v>
      </c>
      <c r="H24" s="42">
        <f t="shared" si="0"/>
        <v>278</v>
      </c>
      <c r="I24" s="44">
        <f>RANK(H24,H9:H24)</f>
        <v>15</v>
      </c>
    </row>
    <row r="25" s="40" customFormat="1" ht="34.5" customHeight="1">
      <c r="A25" s="39" t="s">
        <v>57</v>
      </c>
    </row>
    <row r="26" spans="1:2" s="40" customFormat="1" ht="34.5" customHeight="1">
      <c r="A26" s="39" t="s">
        <v>58</v>
      </c>
      <c r="B26" s="40" t="s">
        <v>59</v>
      </c>
    </row>
    <row r="27" s="40" customFormat="1" ht="34.5" customHeight="1">
      <c r="A27" s="41"/>
    </row>
    <row r="28" ht="34.5" customHeight="1"/>
    <row r="29" ht="34.5" customHeight="1"/>
    <row r="30" ht="34.5" customHeight="1"/>
    <row r="31" ht="34.5" customHeight="1"/>
    <row r="32" ht="34.5" customHeight="1"/>
    <row r="33" ht="34.5" customHeight="1"/>
    <row r="34" ht="34.5" customHeight="1"/>
    <row r="35" ht="34.5" customHeight="1"/>
    <row r="36" ht="34.5" customHeight="1"/>
    <row r="37" ht="34.5" customHeight="1"/>
    <row r="38" ht="34.5" customHeight="1"/>
    <row r="39" ht="34.5" customHeight="1"/>
    <row r="40" ht="34.5" customHeight="1"/>
    <row r="41" ht="34.5" customHeight="1"/>
    <row r="42" ht="34.5" customHeight="1"/>
  </sheetData>
  <sheetProtection/>
  <mergeCells count="13">
    <mergeCell ref="F7:F8"/>
    <mergeCell ref="G7:G8"/>
    <mergeCell ref="B7:B8"/>
    <mergeCell ref="A1:I1"/>
    <mergeCell ref="A3:I3"/>
    <mergeCell ref="A4:I4"/>
    <mergeCell ref="A6:I6"/>
    <mergeCell ref="C7:C8"/>
    <mergeCell ref="D7:D8"/>
    <mergeCell ref="A7:A8"/>
    <mergeCell ref="A2:I2"/>
    <mergeCell ref="E7:E8"/>
    <mergeCell ref="H7:I7"/>
  </mergeCells>
  <conditionalFormatting sqref="H9">
    <cfRule type="cellIs" priority="12" dxfId="4" operator="equal" stopIfTrue="1">
      <formula>2</formula>
    </cfRule>
  </conditionalFormatting>
  <conditionalFormatting sqref="I9">
    <cfRule type="cellIs" priority="13" dxfId="5" operator="between" stopIfTrue="1">
      <formula>1</formula>
      <formula>3</formula>
    </cfRule>
  </conditionalFormatting>
  <conditionalFormatting sqref="H10:H24">
    <cfRule type="cellIs" priority="2" dxfId="4" operator="equal" stopIfTrue="1">
      <formula>2</formula>
    </cfRule>
  </conditionalFormatting>
  <conditionalFormatting sqref="I10:I24">
    <cfRule type="cellIs" priority="1" dxfId="5" operator="between" stopIfTrue="1">
      <formula>1</formula>
      <formula>3</formula>
    </cfRule>
  </conditionalFormatting>
  <printOptions/>
  <pageMargins left="0.3937007874015748" right="0.3937007874015748" top="0.3937007874015748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C23" sqref="C23"/>
    </sheetView>
  </sheetViews>
  <sheetFormatPr defaultColWidth="9.00390625" defaultRowHeight="12.75"/>
  <cols>
    <col min="1" max="1" width="5.50390625" style="1" customWidth="1"/>
    <col min="2" max="2" width="18.50390625" style="1" customWidth="1"/>
    <col min="3" max="3" width="69.125" style="0" customWidth="1"/>
    <col min="4" max="4" width="21.375" style="0" customWidth="1"/>
    <col min="5" max="5" width="3.875" style="1" customWidth="1"/>
    <col min="6" max="6" width="7.00390625" style="2" customWidth="1"/>
    <col min="7" max="7" width="9.875" style="0" customWidth="1"/>
  </cols>
  <sheetData>
    <row r="1" spans="1:7" ht="54" customHeight="1">
      <c r="A1" s="45"/>
      <c r="B1" s="46"/>
      <c r="C1" s="46"/>
      <c r="D1" s="46"/>
      <c r="E1" s="46"/>
      <c r="F1" s="46"/>
      <c r="G1" s="46"/>
    </row>
    <row r="2" spans="1:7" ht="24.75" customHeight="1">
      <c r="A2" s="65" t="s">
        <v>9</v>
      </c>
      <c r="B2" s="46"/>
      <c r="C2" s="46"/>
      <c r="D2" s="46"/>
      <c r="E2" s="46"/>
      <c r="F2" s="46"/>
      <c r="G2" s="46"/>
    </row>
    <row r="3" spans="1:7" ht="19.5" customHeight="1">
      <c r="A3" s="66" t="s">
        <v>19</v>
      </c>
      <c r="B3" s="67"/>
      <c r="C3" s="67"/>
      <c r="D3" s="67"/>
      <c r="E3" s="67"/>
      <c r="F3" s="67"/>
      <c r="G3" s="67"/>
    </row>
    <row r="4" spans="1:7" ht="21">
      <c r="A4" s="66" t="s">
        <v>22</v>
      </c>
      <c r="B4" s="67"/>
      <c r="C4" s="67"/>
      <c r="D4" s="67"/>
      <c r="E4" s="67"/>
      <c r="F4" s="67"/>
      <c r="G4" s="67"/>
    </row>
    <row r="7" spans="1:7" ht="21.75" customHeight="1" thickBot="1">
      <c r="A7" s="49" t="s">
        <v>24</v>
      </c>
      <c r="B7" s="50"/>
      <c r="C7" s="50"/>
      <c r="D7" s="50"/>
      <c r="E7" s="50"/>
      <c r="F7" s="50"/>
      <c r="G7" s="50"/>
    </row>
    <row r="8" spans="1:7" ht="17.25" customHeight="1" thickBot="1">
      <c r="A8" s="3" t="s">
        <v>1</v>
      </c>
      <c r="B8" s="12" t="s">
        <v>16</v>
      </c>
      <c r="C8" s="13" t="s">
        <v>0</v>
      </c>
      <c r="D8" s="14" t="s">
        <v>5</v>
      </c>
      <c r="E8" s="9" t="s">
        <v>6</v>
      </c>
      <c r="F8" s="10" t="s">
        <v>4</v>
      </c>
      <c r="G8" s="11" t="s">
        <v>3</v>
      </c>
    </row>
    <row r="9" spans="1:7" ht="22.5" customHeight="1" thickBot="1">
      <c r="A9" s="4">
        <f>SUM(List1!D24)</f>
        <v>4</v>
      </c>
      <c r="B9" s="8" t="str">
        <f>CONCATENATE(List1!A24)</f>
        <v>Královéhradecký</v>
      </c>
      <c r="C9" s="15" t="str">
        <f>CONCATENATE(List1!B24)</f>
        <v>SPŠ, SOŠ a SOU, Hradec Králové</v>
      </c>
      <c r="D9" s="7" t="str">
        <f>CONCATENATE(List1!C24)</f>
        <v>Kment Lukáš</v>
      </c>
      <c r="E9" s="4">
        <f>SUM(List1!I24)</f>
        <v>15</v>
      </c>
      <c r="F9" s="4">
        <f>SUM(List1!H24)</f>
        <v>278</v>
      </c>
      <c r="G9" s="5">
        <f aca="true" t="shared" si="0" ref="G9:G24">SUM(E9)</f>
        <v>15</v>
      </c>
    </row>
    <row r="10" spans="1:7" ht="22.5" customHeight="1" thickBot="1">
      <c r="A10" s="4">
        <f>SUM(List1!D20)</f>
        <v>5</v>
      </c>
      <c r="B10" s="8" t="str">
        <f>CONCATENATE(List1!A20)</f>
        <v>Olomoucký</v>
      </c>
      <c r="C10" s="15" t="str">
        <f>CONCATENATE(List1!B20)</f>
        <v>Sigmundova střední škola strojírenská, Lutín</v>
      </c>
      <c r="D10" s="7" t="str">
        <f>CONCATENATE(List1!C20)</f>
        <v>Šuba Květoslav</v>
      </c>
      <c r="E10" s="4">
        <f>SUM(List1!I20)</f>
        <v>14</v>
      </c>
      <c r="F10" s="4">
        <f>SUM(List1!H20)</f>
        <v>365</v>
      </c>
      <c r="G10" s="5">
        <f t="shared" si="0"/>
        <v>14</v>
      </c>
    </row>
    <row r="11" spans="1:7" ht="22.5" customHeight="1" thickBot="1">
      <c r="A11" s="4">
        <f>SUM(List1!D14)</f>
        <v>3</v>
      </c>
      <c r="B11" s="8" t="str">
        <f>CONCATENATE(List1!A14)</f>
        <v>Plzeňský</v>
      </c>
      <c r="C11" s="15" t="str">
        <f>CONCATENATE(List1!B14)</f>
        <v>Střední odborné učiliště, Domažlice</v>
      </c>
      <c r="D11" s="7" t="str">
        <f>CONCATENATE(List1!C14)</f>
        <v>Lejsek Pavel</v>
      </c>
      <c r="E11" s="4">
        <f>SUM(List1!I14)</f>
        <v>13</v>
      </c>
      <c r="F11" s="4">
        <f>SUM(List1!H14)</f>
        <v>386</v>
      </c>
      <c r="G11" s="5">
        <f t="shared" si="0"/>
        <v>13</v>
      </c>
    </row>
    <row r="12" spans="1:7" ht="22.5" customHeight="1" thickBot="1">
      <c r="A12" s="4">
        <f>SUM(List1!D11)</f>
        <v>12</v>
      </c>
      <c r="B12" s="8" t="str">
        <f>CONCATENATE(List1!A11)</f>
        <v>Jihočeský</v>
      </c>
      <c r="C12" s="15" t="str">
        <f>CONCATENATE(List1!B11)</f>
        <v>Střední odborná škola strojní a elektrotechnická, Velešín</v>
      </c>
      <c r="D12" s="7" t="str">
        <f>CONCATENATE(List1!C11)</f>
        <v>Pavlík Lukáš</v>
      </c>
      <c r="E12" s="4">
        <f>SUM(List1!I11)</f>
        <v>12</v>
      </c>
      <c r="F12" s="4">
        <f>SUM(List1!H11)</f>
        <v>394</v>
      </c>
      <c r="G12" s="5">
        <f t="shared" si="0"/>
        <v>12</v>
      </c>
    </row>
    <row r="13" spans="1:7" ht="22.5" customHeight="1" thickBot="1">
      <c r="A13" s="4">
        <f>SUM(List1!D9)</f>
        <v>13</v>
      </c>
      <c r="B13" s="8" t="str">
        <f>CONCATENATE(List1!A9)</f>
        <v>Vysočina</v>
      </c>
      <c r="C13" s="15" t="str">
        <f>CONCATENATE(List1!B9)</f>
        <v>Vyšší odborná škola a Střední průmyslová škola, Žďár nad Sázavou</v>
      </c>
      <c r="D13" s="7" t="str">
        <f>CONCATENATE(List1!C9)</f>
        <v>Zástěra Martin</v>
      </c>
      <c r="E13" s="4">
        <f>SUM(List1!I9)</f>
        <v>11</v>
      </c>
      <c r="F13" s="4">
        <f>SUM(List1!H9)</f>
        <v>395</v>
      </c>
      <c r="G13" s="5">
        <f t="shared" si="0"/>
        <v>11</v>
      </c>
    </row>
    <row r="14" spans="1:7" ht="22.5" customHeight="1" thickBot="1">
      <c r="A14" s="4">
        <f>SUM(List1!D12)</f>
        <v>1</v>
      </c>
      <c r="B14" s="8" t="str">
        <f>CONCATENATE(List1!A12)</f>
        <v>Jihočeský</v>
      </c>
      <c r="C14" s="15" t="str">
        <f>CONCATENATE(List1!B12)</f>
        <v>VOŠ, SPŠ automobilní a technická, České Budějovice</v>
      </c>
      <c r="D14" s="7" t="str">
        <f>CONCATENATE(List1!C12)</f>
        <v>Mazura Pavel</v>
      </c>
      <c r="E14" s="4">
        <f>SUM(List1!I12)</f>
        <v>10</v>
      </c>
      <c r="F14" s="4">
        <f>SUM(List1!H12)</f>
        <v>403</v>
      </c>
      <c r="G14" s="5">
        <f t="shared" si="0"/>
        <v>10</v>
      </c>
    </row>
    <row r="15" spans="1:7" ht="22.5" customHeight="1" thickBot="1">
      <c r="A15" s="4">
        <f>SUM(List1!D17)</f>
        <v>9</v>
      </c>
      <c r="B15" s="8" t="str">
        <f>CONCATENATE(List1!A17)</f>
        <v>Jihomoravský</v>
      </c>
      <c r="C15" s="15" t="str">
        <f>CONCATENATE(List1!B17)</f>
        <v>Střední škola technická a gastronomická, Blansko</v>
      </c>
      <c r="D15" s="7" t="str">
        <f>CONCATENATE(List1!C17)</f>
        <v>Pavlů Vojtěch</v>
      </c>
      <c r="E15" s="4">
        <f>SUM(List1!I17)</f>
        <v>9</v>
      </c>
      <c r="F15" s="4">
        <f>SUM(List1!H17)</f>
        <v>406</v>
      </c>
      <c r="G15" s="5">
        <f t="shared" si="0"/>
        <v>9</v>
      </c>
    </row>
    <row r="16" spans="1:7" ht="22.5" customHeight="1" thickBot="1">
      <c r="A16" s="4">
        <f>SUM(List1!D23)</f>
        <v>2</v>
      </c>
      <c r="B16" s="8" t="str">
        <f>CONCATENATE(List1!A23)</f>
        <v>Královéhradecký</v>
      </c>
      <c r="C16" s="15" t="str">
        <f>CONCATENATE(List1!B23)</f>
        <v>SPŠ, SOŠ a SOU, Hradec Králové</v>
      </c>
      <c r="D16" s="7" t="str">
        <f>CONCATENATE(List1!C23)</f>
        <v>Vošlajer Jakub</v>
      </c>
      <c r="E16" s="4">
        <f>SUM(List1!I23)</f>
        <v>8</v>
      </c>
      <c r="F16" s="4">
        <f>SUM(List1!H23)</f>
        <v>430</v>
      </c>
      <c r="G16" s="5">
        <f t="shared" si="0"/>
        <v>8</v>
      </c>
    </row>
    <row r="17" spans="1:7" ht="22.5" customHeight="1" thickBot="1">
      <c r="A17" s="4">
        <f>SUM(List1!D22)</f>
        <v>16</v>
      </c>
      <c r="B17" s="8" t="str">
        <f>CONCATENATE(List1!A22)</f>
        <v>Moravskoslezský</v>
      </c>
      <c r="C17" s="15" t="str">
        <f>CONCATENATE(List1!B22)</f>
        <v>Střední odborná škola, Frýdek Místek</v>
      </c>
      <c r="D17" s="7" t="str">
        <f>CONCATENATE(List1!C22)</f>
        <v>Bezruč Adam</v>
      </c>
      <c r="E17" s="4">
        <f>SUM(List1!I22)</f>
        <v>7</v>
      </c>
      <c r="F17" s="4">
        <f>SUM(List1!H22)</f>
        <v>440</v>
      </c>
      <c r="G17" s="5">
        <f t="shared" si="0"/>
        <v>7</v>
      </c>
    </row>
    <row r="18" spans="1:7" ht="22.5" customHeight="1" thickBot="1">
      <c r="A18" s="4">
        <f>SUM(List1!D19)</f>
        <v>15</v>
      </c>
      <c r="B18" s="8" t="str">
        <f>CONCATENATE(List1!A19)</f>
        <v>Olomoucký</v>
      </c>
      <c r="C18" s="15" t="str">
        <f>CONCATENATE(List1!B19)</f>
        <v>Sigmundova střední škola strojírenská, Lutín</v>
      </c>
      <c r="D18" s="7" t="str">
        <f>CONCATENATE(List1!C19)</f>
        <v>Skopalík Tomáš</v>
      </c>
      <c r="E18" s="4">
        <f>SUM(List1!I19)</f>
        <v>6</v>
      </c>
      <c r="F18" s="4">
        <f>SUM(List1!H19)</f>
        <v>446</v>
      </c>
      <c r="G18" s="5">
        <f t="shared" si="0"/>
        <v>6</v>
      </c>
    </row>
    <row r="19" spans="1:7" ht="22.5" customHeight="1" thickBot="1">
      <c r="A19" s="4">
        <f>SUM(List1!D21)</f>
        <v>8</v>
      </c>
      <c r="B19" s="8" t="str">
        <f>CONCATENATE(List1!A21)</f>
        <v>Moravskoslezský</v>
      </c>
      <c r="C19" s="15" t="str">
        <f>CONCATENATE(List1!B21)</f>
        <v>Střední škola technická, Opava</v>
      </c>
      <c r="D19" s="7" t="str">
        <f>CONCATENATE(List1!C21)</f>
        <v>Vojtek Daniel</v>
      </c>
      <c r="E19" s="4">
        <f>SUM(List1!I21)</f>
        <v>5</v>
      </c>
      <c r="F19" s="4">
        <f>SUM(List1!H21)</f>
        <v>448</v>
      </c>
      <c r="G19" s="5">
        <f t="shared" si="0"/>
        <v>5</v>
      </c>
    </row>
    <row r="20" spans="1:7" ht="22.5" customHeight="1" thickBot="1">
      <c r="A20" s="4">
        <f>SUM(List1!D15)</f>
        <v>6</v>
      </c>
      <c r="B20" s="8" t="str">
        <f>CONCATENATE(List1!A15)</f>
        <v>Ústecký</v>
      </c>
      <c r="C20" s="15" t="str">
        <f>CONCATENATE(List1!B15)</f>
        <v>VOŠ, SPŠ a SŠ služeb a cestovního ruchu, Varnsdorf</v>
      </c>
      <c r="D20" s="7" t="str">
        <f>CONCATENATE(List1!C15)</f>
        <v>Novotný Jiří</v>
      </c>
      <c r="E20" s="4">
        <f>SUM(List1!I15)</f>
        <v>4</v>
      </c>
      <c r="F20" s="4">
        <f>SUM(List1!H15)</f>
        <v>456</v>
      </c>
      <c r="G20" s="5">
        <f t="shared" si="0"/>
        <v>4</v>
      </c>
    </row>
    <row r="21" spans="1:7" ht="22.5" customHeight="1" thickBot="1">
      <c r="A21" s="4">
        <f>SUM(List1!D10)</f>
        <v>11</v>
      </c>
      <c r="B21" s="8" t="str">
        <f>CONCATENATE(List1!A10)</f>
        <v>Vysočina</v>
      </c>
      <c r="C21" s="15" t="str">
        <f>CONCATENATE(List1!B10)</f>
        <v>Střední odborná škola Jana Tiraye, Velká Bíteš</v>
      </c>
      <c r="D21" s="7" t="str">
        <f>CONCATENATE(List1!C10)</f>
        <v>Katolický Aleš</v>
      </c>
      <c r="E21" s="4">
        <f>SUM(List1!I10)</f>
        <v>3</v>
      </c>
      <c r="F21" s="4">
        <f>SUM(List1!H10)</f>
        <v>465</v>
      </c>
      <c r="G21" s="5">
        <f t="shared" si="0"/>
        <v>3</v>
      </c>
    </row>
    <row r="22" spans="1:7" ht="26.25" customHeight="1" thickBot="1">
      <c r="A22" s="4">
        <f>SUM(List1!D18)</f>
        <v>14</v>
      </c>
      <c r="B22" s="8" t="str">
        <f>CONCATENATE(List1!A18)</f>
        <v>Jihomoravský</v>
      </c>
      <c r="C22" s="15" t="str">
        <f>CONCATENATE(List1!B18)</f>
        <v>Střední škola strojírenská a elektrotechnická, Brno</v>
      </c>
      <c r="D22" s="7" t="str">
        <f>CONCATENATE(List1!C18)</f>
        <v>Čech Martin</v>
      </c>
      <c r="E22" s="4">
        <f>SUM(List1!I18)</f>
        <v>2</v>
      </c>
      <c r="F22" s="4">
        <f>SUM(List1!H18)</f>
        <v>511</v>
      </c>
      <c r="G22" s="5">
        <f t="shared" si="0"/>
        <v>2</v>
      </c>
    </row>
    <row r="23" spans="1:7" ht="26.25" customHeight="1" thickBot="1">
      <c r="A23" s="4">
        <f>SUM(List1!D16)</f>
        <v>7</v>
      </c>
      <c r="B23" s="8" t="str">
        <f>CONCATENATE(List1!A16)</f>
        <v>Ústecký</v>
      </c>
      <c r="C23" s="15" t="str">
        <f>CONCATENATE(List1!B16)</f>
        <v>Střední škola technická, gastronomická a automobilní, Chomutov</v>
      </c>
      <c r="D23" s="7" t="str">
        <f>CONCATENATE(List1!C16)</f>
        <v>Novotný Lukáš</v>
      </c>
      <c r="E23" s="4">
        <f>SUM(List1!I16)</f>
        <v>1</v>
      </c>
      <c r="F23" s="4">
        <f>SUM(List1!H16)</f>
        <v>553</v>
      </c>
      <c r="G23" s="5">
        <f t="shared" si="0"/>
        <v>1</v>
      </c>
    </row>
    <row r="24" spans="1:7" ht="26.25" customHeight="1" thickBot="1">
      <c r="A24" s="4">
        <f>SUM(List1!D13)</f>
        <v>0</v>
      </c>
      <c r="B24" s="34" t="str">
        <f>CONCATENATE(List1!A13)</f>
        <v>Plzeňský</v>
      </c>
      <c r="C24" s="35" t="str">
        <f>CONCATENATE(List1!B13)</f>
        <v>Střední škola Rokycany</v>
      </c>
      <c r="D24" s="36" t="str">
        <f>CONCATENATE(List1!C13)</f>
        <v>Mošna Pavel</v>
      </c>
      <c r="E24" s="37">
        <f>SUM(List1!I13)</f>
        <v>0</v>
      </c>
      <c r="F24" s="37">
        <f>SUM(List1!H13)</f>
        <v>0</v>
      </c>
      <c r="G24" s="38">
        <f t="shared" si="0"/>
        <v>0</v>
      </c>
    </row>
  </sheetData>
  <sheetProtection/>
  <mergeCells count="5">
    <mergeCell ref="A1:G1"/>
    <mergeCell ref="A2:G2"/>
    <mergeCell ref="A3:G3"/>
    <mergeCell ref="A4:G4"/>
    <mergeCell ref="A7:G7"/>
  </mergeCells>
  <printOptions/>
  <pageMargins left="0.3937007874015748" right="0.3937007874015748" top="0.1968503937007874" bottom="0.3937007874015748" header="0.5118110236220472" footer="0.5118110236220472"/>
  <pageSetup horizontalDpi="1200" verticalDpi="12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1" sqref="J2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 Technické Chomutov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1</dc:creator>
  <cp:keywords/>
  <dc:description/>
  <cp:lastModifiedBy>Marie Bajerová</cp:lastModifiedBy>
  <cp:lastPrinted>2018-03-21T08:20:46Z</cp:lastPrinted>
  <dcterms:created xsi:type="dcterms:W3CDTF">2004-05-20T06:17:46Z</dcterms:created>
  <dcterms:modified xsi:type="dcterms:W3CDTF">2018-03-21T08:20:53Z</dcterms:modified>
  <cp:category/>
  <cp:version/>
  <cp:contentType/>
  <cp:contentStatus/>
</cp:coreProperties>
</file>